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<sst xmlns="http://schemas.openxmlformats.org/spreadsheetml/2006/main" count="52" uniqueCount="30">
  <si>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</si>
  <si>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</si>
  <si>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</si>
  <si>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</si>
  <si>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</si>
  <si>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</si>
  <si>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</si>
  <si>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</si>
  <si>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</si>
  <si>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</si>
  <si>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</si>
  <si>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</si>
  <si>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</si>
  <si>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</si>
  <si>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</si>
  <si>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</si>
  <si>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</si>
  <si>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</si>
  <si>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</si>
  <si>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</si>
  <si>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</si>
  <si>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</si>
  <si>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</si>
  <si>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</si>
  <si>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</si>
  <si>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с начала 2016 г.</t>
  </si>
  <si>
    <t>факт январь-октябрь 2015 г.</t>
  </si>
  <si>
    <t>факт октябрь 2015 г.</t>
  </si>
  <si>
    <t>в т.ч. за октябрь 2016 г.</t>
  </si>
  <si>
    <t>% выполнения прогноза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</si>
</sst>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1" fontId="0" fillId="0" borderId="12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164" fontId="0" fillId="0" borderId="16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64" fontId="0" fillId="33" borderId="16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  <xf numFmtId="0" fontId="4" fillId="0" borderId="17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G20" sqref="G20"/>
    </sheetView>
  </sheetViews>
  <sheetFormatPr defaultColWidth="9.00390625" defaultRowHeight="12.75"/>
  <cols>
    <col min="1" max="1" width="4.00390625" style="0" hidden="1" customWidth="1"/>
    <col min="2" max="2" width="47.625" style="0" bestFit="1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3"/>
    </row>
    <row r="2" spans="1:14" ht="12.75">
      <c r="A2" s="2"/>
      <c r="B2" s="58" t="s">
        <v>16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"/>
    </row>
    <row r="3" spans="1:14" ht="12.75">
      <c r="A3" s="4"/>
      <c r="B3" s="5" t="s">
        <v>0</v>
      </c>
      <c r="C3" s="6">
        <v>10</v>
      </c>
      <c r="D3" s="6" t="s">
        <v>1</v>
      </c>
      <c r="E3" s="6">
        <v>2016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59" t="s">
        <v>15</v>
      </c>
      <c r="H4" s="59"/>
      <c r="I4" s="59"/>
      <c r="J4" s="59"/>
      <c r="K4" s="59"/>
      <c r="L4" s="59"/>
      <c r="M4" s="9"/>
      <c r="N4" s="9"/>
    </row>
    <row r="5" spans="1:15" ht="12.75" customHeight="1">
      <c r="A5" s="53" t="s">
        <v>9</v>
      </c>
      <c r="B5" s="55" t="s">
        <v>11</v>
      </c>
      <c r="C5" s="53" t="s">
        <v>3</v>
      </c>
      <c r="D5" s="63" t="s">
        <v>26</v>
      </c>
      <c r="E5" s="60" t="s">
        <v>25</v>
      </c>
      <c r="F5" s="61"/>
      <c r="G5" s="61"/>
      <c r="H5" s="61"/>
      <c r="I5" s="62"/>
      <c r="J5" s="63" t="s">
        <v>27</v>
      </c>
      <c r="K5" s="60" t="s">
        <v>28</v>
      </c>
      <c r="L5" s="61"/>
      <c r="M5" s="61"/>
      <c r="N5" s="61"/>
      <c r="O5" s="62"/>
    </row>
    <row r="6" spans="1:15" ht="36">
      <c r="A6" s="54"/>
      <c r="B6" s="56"/>
      <c r="C6" s="54"/>
      <c r="D6" s="64"/>
      <c r="E6" s="19" t="s">
        <v>4</v>
      </c>
      <c r="F6" s="19" t="s">
        <v>5</v>
      </c>
      <c r="G6" s="18" t="s">
        <v>29</v>
      </c>
      <c r="H6" s="18" t="s">
        <v>10</v>
      </c>
      <c r="I6" s="20" t="s">
        <v>12</v>
      </c>
      <c r="J6" s="64"/>
      <c r="K6" s="19" t="s">
        <v>4</v>
      </c>
      <c r="L6" s="19" t="s">
        <v>5</v>
      </c>
      <c r="M6" s="20" t="s">
        <v>29</v>
      </c>
      <c r="N6" s="24" t="s">
        <v>10</v>
      </c>
      <c r="O6" s="20" t="s">
        <v>12</v>
      </c>
    </row>
    <row r="7" spans="1:15" ht="15.75" customHeight="1">
      <c r="A7" s="15">
        <v>1</v>
      </c>
      <c r="B7" s="31" t="s">
        <v>6</v>
      </c>
      <c r="C7" s="32" t="s">
        <v>7</v>
      </c>
      <c r="D7" s="42">
        <v>2556783.9</v>
      </c>
      <c r="E7" s="29">
        <v>2248205.5</v>
      </c>
      <c r="F7" s="33">
        <v>2261918.3</v>
      </c>
      <c r="G7" s="33">
        <f aca="true" t="shared" si="0" ref="G7:G13">F7/E7*100</f>
        <v>100.60994424219672</v>
      </c>
      <c r="H7" s="33">
        <f>F7/D7*100</f>
        <v>88.46732412543743</v>
      </c>
      <c r="I7" s="34" t="s">
        <v>14</v>
      </c>
      <c r="J7" s="33">
        <v>313330.4</v>
      </c>
      <c r="K7" s="29">
        <v>296590.9</v>
      </c>
      <c r="L7" s="33">
        <v>297938.7</v>
      </c>
      <c r="M7" s="33">
        <f aca="true" t="shared" si="1" ref="M7:M12">L7/K7*100</f>
        <v>100.45443066526991</v>
      </c>
      <c r="N7" s="33">
        <f aca="true" t="shared" si="2" ref="N7:N14">L7*100/J7</f>
        <v>95.08770933174692</v>
      </c>
      <c r="O7" s="34" t="s">
        <v>14</v>
      </c>
    </row>
    <row r="8" spans="1:15" ht="24">
      <c r="A8" s="15">
        <v>2</v>
      </c>
      <c r="B8" s="14" t="s">
        <v>18</v>
      </c>
      <c r="C8" s="17" t="s">
        <v>8</v>
      </c>
      <c r="D8" s="33">
        <v>27.5</v>
      </c>
      <c r="E8" s="43">
        <v>67</v>
      </c>
      <c r="F8" s="44">
        <v>30.1</v>
      </c>
      <c r="G8" s="33">
        <f t="shared" si="0"/>
        <v>44.92537313432836</v>
      </c>
      <c r="H8" s="33">
        <f>F8/D8*100</f>
        <v>109.45454545454545</v>
      </c>
      <c r="I8" s="35" t="s">
        <v>14</v>
      </c>
      <c r="J8" s="33">
        <v>3.6</v>
      </c>
      <c r="K8" s="45">
        <v>6</v>
      </c>
      <c r="L8" s="46">
        <v>0.7</v>
      </c>
      <c r="M8" s="33">
        <f t="shared" si="1"/>
        <v>11.666666666666666</v>
      </c>
      <c r="N8" s="33">
        <f t="shared" si="2"/>
        <v>19.444444444444443</v>
      </c>
      <c r="O8" s="35" t="s">
        <v>14</v>
      </c>
    </row>
    <row r="9" spans="1:15" ht="24">
      <c r="A9" s="15">
        <v>3</v>
      </c>
      <c r="B9" s="14" t="s">
        <v>19</v>
      </c>
      <c r="C9" s="17" t="s">
        <v>8</v>
      </c>
      <c r="D9" s="33">
        <v>9055.1</v>
      </c>
      <c r="E9" s="43">
        <v>9070</v>
      </c>
      <c r="F9" s="44">
        <v>8063.9</v>
      </c>
      <c r="G9" s="36">
        <f t="shared" si="0"/>
        <v>88.90738699007717</v>
      </c>
      <c r="H9" s="36">
        <f aca="true" t="shared" si="3" ref="H9:H14">F9/D9*100</f>
        <v>89.05368245519098</v>
      </c>
      <c r="I9" s="35" t="s">
        <v>14</v>
      </c>
      <c r="J9" s="33">
        <v>800.5</v>
      </c>
      <c r="K9" s="45">
        <v>885</v>
      </c>
      <c r="L9" s="46">
        <v>347.3</v>
      </c>
      <c r="M9" s="36">
        <f t="shared" si="1"/>
        <v>39.24293785310734</v>
      </c>
      <c r="N9" s="36">
        <f t="shared" si="2"/>
        <v>43.385384134915675</v>
      </c>
      <c r="O9" s="35" t="s">
        <v>14</v>
      </c>
    </row>
    <row r="10" spans="1:15" ht="25.5">
      <c r="A10" s="16">
        <v>4</v>
      </c>
      <c r="B10" s="21" t="s">
        <v>20</v>
      </c>
      <c r="C10" s="17" t="s">
        <v>7</v>
      </c>
      <c r="D10" s="37">
        <v>34166127</v>
      </c>
      <c r="E10" s="37">
        <v>37651883</v>
      </c>
      <c r="F10" s="37">
        <v>31632237</v>
      </c>
      <c r="G10" s="36">
        <f t="shared" si="0"/>
        <v>84.01236400314959</v>
      </c>
      <c r="H10" s="36">
        <f>F10/D10*100</f>
        <v>92.58361944273051</v>
      </c>
      <c r="I10" s="35" t="s">
        <v>14</v>
      </c>
      <c r="J10" s="38">
        <v>3296562</v>
      </c>
      <c r="K10" s="38">
        <v>3629722</v>
      </c>
      <c r="L10" s="38">
        <v>3048677</v>
      </c>
      <c r="M10" s="36">
        <f t="shared" si="1"/>
        <v>83.99202473357464</v>
      </c>
      <c r="N10" s="36">
        <f>L10*100/J10</f>
        <v>92.48049938087013</v>
      </c>
      <c r="O10" s="35" t="s">
        <v>14</v>
      </c>
    </row>
    <row r="11" spans="1:15" ht="24">
      <c r="A11" s="16">
        <v>5</v>
      </c>
      <c r="B11" s="22" t="s">
        <v>21</v>
      </c>
      <c r="C11" s="17" t="s">
        <v>17</v>
      </c>
      <c r="D11" s="39">
        <v>166410.8</v>
      </c>
      <c r="E11" s="47">
        <v>163289</v>
      </c>
      <c r="F11" s="48">
        <v>161446.6</v>
      </c>
      <c r="G11" s="36">
        <f t="shared" si="0"/>
        <v>98.8716937454452</v>
      </c>
      <c r="H11" s="36">
        <f t="shared" si="3"/>
        <v>97.01690034541028</v>
      </c>
      <c r="I11" s="34" t="s">
        <v>14</v>
      </c>
      <c r="J11" s="40">
        <v>16972.9</v>
      </c>
      <c r="K11" s="38">
        <v>16793</v>
      </c>
      <c r="L11" s="40">
        <v>16465.2</v>
      </c>
      <c r="M11" s="36">
        <f>L11/K11*100</f>
        <v>98.04799618888823</v>
      </c>
      <c r="N11" s="36">
        <f>L11*100/J11</f>
        <v>97.00876102492796</v>
      </c>
      <c r="O11" s="35" t="s">
        <v>14</v>
      </c>
    </row>
    <row r="12" spans="1:18" ht="48">
      <c r="A12" s="16">
        <v>6</v>
      </c>
      <c r="B12" s="23" t="s">
        <v>22</v>
      </c>
      <c r="C12" s="17" t="s">
        <v>7</v>
      </c>
      <c r="D12" s="49">
        <f>F12/101.2*100</f>
        <v>49487231.225296445</v>
      </c>
      <c r="E12" s="50">
        <v>51794949</v>
      </c>
      <c r="F12" s="50">
        <v>50081078</v>
      </c>
      <c r="G12" s="36">
        <f t="shared" si="0"/>
        <v>96.69104607092093</v>
      </c>
      <c r="H12" s="36">
        <f t="shared" si="3"/>
        <v>101.2</v>
      </c>
      <c r="I12" s="41">
        <v>99.2</v>
      </c>
      <c r="J12" s="49">
        <f>L12/95.7*100</f>
        <v>5567935.214211076</v>
      </c>
      <c r="K12" s="38">
        <v>6217308</v>
      </c>
      <c r="L12" s="38">
        <v>5328514</v>
      </c>
      <c r="M12" s="36">
        <f t="shared" si="1"/>
        <v>85.70452034867824</v>
      </c>
      <c r="N12" s="36">
        <f t="shared" si="2"/>
        <v>95.70000000000002</v>
      </c>
      <c r="O12" s="35">
        <v>95.7</v>
      </c>
      <c r="R12" s="25"/>
    </row>
    <row r="13" spans="1:15" ht="12.75">
      <c r="A13" s="26">
        <v>7</v>
      </c>
      <c r="B13" s="27" t="s">
        <v>23</v>
      </c>
      <c r="C13" s="28" t="s">
        <v>7</v>
      </c>
      <c r="D13" s="51">
        <v>28673929.7</v>
      </c>
      <c r="E13" s="52">
        <v>31320470</v>
      </c>
      <c r="F13" s="51">
        <v>28084162.3</v>
      </c>
      <c r="G13" s="29">
        <f t="shared" si="0"/>
        <v>89.66711642577522</v>
      </c>
      <c r="H13" s="29">
        <f t="shared" si="3"/>
        <v>97.9431929764409</v>
      </c>
      <c r="I13" s="30" t="s">
        <v>14</v>
      </c>
      <c r="J13" s="51">
        <v>2753418.8</v>
      </c>
      <c r="K13" s="47">
        <v>3395171</v>
      </c>
      <c r="L13" s="51">
        <v>2745183.3</v>
      </c>
      <c r="M13" s="29">
        <f>L13/K13*100</f>
        <v>80.85552391911925</v>
      </c>
      <c r="N13" s="29">
        <f t="shared" si="2"/>
        <v>99.70089911494757</v>
      </c>
      <c r="O13" s="30" t="s">
        <v>14</v>
      </c>
    </row>
    <row r="14" spans="1:15" ht="12.75">
      <c r="A14" s="26">
        <v>8</v>
      </c>
      <c r="B14" s="27" t="s">
        <v>24</v>
      </c>
      <c r="C14" s="28" t="s">
        <v>13</v>
      </c>
      <c r="D14" s="29">
        <f>F14/103.8*100</f>
        <v>24976.107899807324</v>
      </c>
      <c r="E14" s="29"/>
      <c r="F14" s="29">
        <v>25925.2</v>
      </c>
      <c r="G14" s="29"/>
      <c r="H14" s="29">
        <f t="shared" si="3"/>
        <v>103.79999999999998</v>
      </c>
      <c r="I14" s="30" t="s">
        <v>14</v>
      </c>
      <c r="J14" s="29">
        <f>L14/104.9*100</f>
        <v>24747.283126787417</v>
      </c>
      <c r="K14" s="29"/>
      <c r="L14" s="29">
        <v>25959.9</v>
      </c>
      <c r="M14" s="29"/>
      <c r="N14" s="29">
        <f t="shared" si="2"/>
        <v>104.89999999999999</v>
      </c>
      <c r="O14" s="30" t="s">
        <v>14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2016-11-14T06:31:52Z</cp:lastPrinted>
  <dcterms:created xsi:type="dcterms:W3CDTF">2004-03-01T05:53:33Z</dcterms:created>
  <dcterms:modified xsi:type="dcterms:W3CDTF">2016-12-09T06:09:21Z</dcterms:modified>
  <cp:category/>
  <cp:version/>
  <cp:contentType/>
  <cp:contentStatus/>
</cp:coreProperties>
</file>